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Martina\Desktop\Martina 2017\Vlasni\ISNOV projekt\web\"/>
    </mc:Choice>
  </mc:AlternateContent>
  <xr:revisionPtr revIDLastSave="0" documentId="8_{F8643C38-5549-4FC9-ABBC-703D8491EE3B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Harmonogram2022" sheetId="1" r:id="rId1"/>
  </sheets>
  <definedNames>
    <definedName name="_xlnm.Print_Titles" localSheetId="0">Harmonogram2022!$3:$5</definedName>
    <definedName name="_xlnm.Print_Area" localSheetId="0">Harmonogram2022!$B$2:$R$28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1" l="1"/>
  <c r="Q26" i="1" s="1"/>
  <c r="O11" i="1" l="1"/>
  <c r="Q11" i="1" s="1"/>
  <c r="O12" i="1"/>
  <c r="Q12" i="1" s="1"/>
  <c r="O13" i="1"/>
  <c r="Q13" i="1" s="1"/>
  <c r="O14" i="1"/>
  <c r="Q14" i="1" s="1"/>
  <c r="O15" i="1"/>
  <c r="O16" i="1"/>
  <c r="O17" i="1"/>
  <c r="O18" i="1"/>
  <c r="O19" i="1"/>
  <c r="O20" i="1"/>
  <c r="O21" i="1"/>
  <c r="O22" i="1"/>
  <c r="O23" i="1"/>
  <c r="O24" i="1"/>
  <c r="O25" i="1"/>
  <c r="O27" i="1"/>
  <c r="O6" i="1"/>
  <c r="O7" i="1"/>
  <c r="O9" i="1"/>
  <c r="O10" i="1"/>
  <c r="Q10" i="1" s="1"/>
  <c r="Q15" i="1" l="1"/>
  <c r="Q24" i="1"/>
  <c r="Q23" i="1"/>
  <c r="Q22" i="1"/>
  <c r="Q27" i="1"/>
  <c r="Q21" i="1" l="1"/>
  <c r="Q19" i="1"/>
  <c r="Q17" i="1"/>
  <c r="Q7" i="1" l="1"/>
  <c r="Q8" i="1"/>
  <c r="Q16" i="1"/>
  <c r="Q18" i="1"/>
  <c r="Q20" i="1"/>
  <c r="Q25" i="1"/>
  <c r="Q6" i="1"/>
  <c r="Q9" i="1" l="1"/>
</calcChain>
</file>

<file path=xl/sharedStrings.xml><?xml version="1.0" encoding="utf-8"?>
<sst xmlns="http://schemas.openxmlformats.org/spreadsheetml/2006/main" count="198" uniqueCount="109">
  <si>
    <t>Identifikace oblasti podpory</t>
  </si>
  <si>
    <t>Zacílení výzvy</t>
  </si>
  <si>
    <t>Základní plánované údaje o výzvě</t>
  </si>
  <si>
    <t>Specifický cíl</t>
  </si>
  <si>
    <t xml:space="preserve">Číslo výzvy </t>
  </si>
  <si>
    <t>Příjemci</t>
  </si>
  <si>
    <t>Druh výzvy</t>
  </si>
  <si>
    <t>Plánované datum vyhlášení výzvy</t>
  </si>
  <si>
    <t>Model hodnocení</t>
  </si>
  <si>
    <t>Z toho příspěvek Unie</t>
  </si>
  <si>
    <t>jednokolový</t>
  </si>
  <si>
    <t>Předpokládané datum ukončení příjmu žádostí</t>
  </si>
  <si>
    <t>Opatření</t>
  </si>
  <si>
    <t>Území realizace</t>
  </si>
  <si>
    <t>Z toho národní spolufinancování</t>
  </si>
  <si>
    <t>Cíl politiky</t>
  </si>
  <si>
    <t>Zelenější, nízkouhlíková Evropa díky podpoře přechodu na čistou a spravedlivou energii, zelených a modrých investic, oběhového hospodářství, přizpůsobení se změnám klimatu a prevence řízení rizik</t>
  </si>
  <si>
    <t>Opatření 1.4.1, 1.4.2, 1.4.3</t>
  </si>
  <si>
    <t>Opatření 1.4.4, 1.4.5</t>
  </si>
  <si>
    <t>stabilizování a sanace svahových nestabilit a skalních řícení atd.</t>
  </si>
  <si>
    <t>vrtné hydrogeologické průzkumy, analýzy; bilance zásob podzemní vody</t>
  </si>
  <si>
    <t>S ohledem na množství technických řešení a různorodost řešených zařízení, nelze poskytnout úplný výčet podporovaných aktivit</t>
  </si>
  <si>
    <t>Kraje, Hl. m. Praha</t>
  </si>
  <si>
    <t>rezortní příspěvkové organizace MŽP</t>
  </si>
  <si>
    <t>Celá ČR</t>
  </si>
  <si>
    <t>průběžná</t>
  </si>
  <si>
    <t>kolová</t>
  </si>
  <si>
    <t>Alokace plánové výzvy (podpora; Kč)</t>
  </si>
  <si>
    <t>Číslo SC</t>
  </si>
  <si>
    <t>Název SC</t>
  </si>
  <si>
    <t>bez omezení, dle PrŽaP</t>
  </si>
  <si>
    <t>1.1</t>
  </si>
  <si>
    <t>1.2</t>
  </si>
  <si>
    <t>1.4</t>
  </si>
  <si>
    <t>1.5</t>
  </si>
  <si>
    <t>Podpora energetické účinnosti a snižování emisí skleníkových plynů</t>
  </si>
  <si>
    <t>číslo opatření</t>
  </si>
  <si>
    <t>Název opatření</t>
  </si>
  <si>
    <t>1.1.2</t>
  </si>
  <si>
    <t>1.1.3</t>
  </si>
  <si>
    <t>1.2.1</t>
  </si>
  <si>
    <t>1.2.3</t>
  </si>
  <si>
    <t>1.3.11</t>
  </si>
  <si>
    <t>1.3.12</t>
  </si>
  <si>
    <t>1.4.1</t>
  </si>
  <si>
    <t>1.4.1, 1.4.2, 1.4.3</t>
  </si>
  <si>
    <t>1.4.4</t>
  </si>
  <si>
    <t>1.4.4., 1.4.5</t>
  </si>
  <si>
    <t>1.4.4, 1.4.5</t>
  </si>
  <si>
    <t>1.6.12</t>
  </si>
  <si>
    <t>1.6.8</t>
  </si>
  <si>
    <t>1.3.13</t>
  </si>
  <si>
    <t>Snížení energetické náročnosti/zvýšení účinnosti technologických procesů</t>
  </si>
  <si>
    <t>Výstavba nových veřejných budov, které budou splňovat parametry pro pasivní nebo plusové budovy</t>
  </si>
  <si>
    <t>Podpora energie z obnovitelných zdrojů v souladu se směrnicí (EU) 2018/2001, včetně kritérií udržitelnosti stanovených v uvedené směrnici</t>
  </si>
  <si>
    <t>Výstavba a rekonstrukce obnovitelných zdrojů energie pro veřejné budovy</t>
  </si>
  <si>
    <t>Výměna nevyhovujících spalovacích zdrojů na tuhá paliva a pořizování domovních předávacích stanic</t>
  </si>
  <si>
    <t>Monitoring a rebilance dlouhodobě využitelných zdrojů podzemních vod pro obce v krystaliniku Českého masivu</t>
  </si>
  <si>
    <t>Obnova stability svahů, stabilizace a sanace extrémních svahových nestabilit vzniklých v důsledku přírodních jevů</t>
  </si>
  <si>
    <t>Podpora přístupu k vodě a udržitelného hospodaření s vodou</t>
  </si>
  <si>
    <t>Výstavba a modernizace vodovodních přivaděčů a vodovodních řadů; výstavba úpraven vody; výstavba, intenzifikace nebo revitalizace stávajících vodních zdrojů</t>
  </si>
  <si>
    <t>Podpora přechodu na oběhové hospodářství účinně využívající zdroje</t>
  </si>
  <si>
    <t>Náhrada nebo rekonstrukce stacionárních zdrojů znečišťování ovzduší včetně realizace dodatečných technologií a změny technologických postupů</t>
  </si>
  <si>
    <t>Odstranění rizik kontaminace ohrožující lidské zdraví, vodní zdroje nebo ekosystémy a rekultivace starých skládek</t>
  </si>
  <si>
    <t>Výměna kotlů pro nízkopříjmové domácnosti</t>
  </si>
  <si>
    <t>Celá ČR mimo území hl. m. Prahy</t>
  </si>
  <si>
    <t>Upřesnění zacílení výzvy</t>
  </si>
  <si>
    <t>001</t>
  </si>
  <si>
    <t>Míra podpory</t>
  </si>
  <si>
    <t>Pracovní</t>
  </si>
  <si>
    <t>jednotkové náklady</t>
  </si>
  <si>
    <t xml:space="preserve">výstavba centrální  ČOV (popř. decentralizované ČOV) a výstavba/dostavba kanalizace  za účelem napojení nových obyvatel na kanalizaci </t>
  </si>
  <si>
    <t>výstavby/dostavby vodovodu v lokalitách, kde neexistuje zásobování pitnou vodou z veřejného vodovodu</t>
  </si>
  <si>
    <t>Dobudování a výstavba čistíren odpadních vod; dobudování a výstavba kanalizace</t>
  </si>
  <si>
    <t xml:space="preserve">výstavba centrální  ČOV (popř. decentralizované ČOV), intenzifikace ČOV a výstavba/dostavba kanalizace; retenční nádrže a odlehčení na jednotné kanalizaci    </t>
  </si>
  <si>
    <t xml:space="preserve">výstavba/dostavba  vodovodů, zdroje vody, výstavba a intenzifikace úpraven pitné vody </t>
  </si>
  <si>
    <t>1.5.1 - 1.5.4</t>
  </si>
  <si>
    <t>kompostéry; RE-USE centra; potravinové banky; vratné nádobí a obaly</t>
  </si>
  <si>
    <t>sběr a svoz odpadů; nakládání s čistírenskými kaly; materiálové využití odpadů</t>
  </si>
  <si>
    <t>třídění a dotřiďování odpadů; energetické využívání odpadů; chemická recyklace; nakládání s nebezpečnými odpady</t>
  </si>
  <si>
    <t>Prevence a řízení antropogenních rizik</t>
  </si>
  <si>
    <t>1.3.14</t>
  </si>
  <si>
    <t>Opatření 1.5.1 - 1.5.4</t>
  </si>
  <si>
    <t>1.5.5, 1.5.7, 1.5.8</t>
  </si>
  <si>
    <t>Opatření 1.5.5, 1.5.7, 1.5.8</t>
  </si>
  <si>
    <t>Opatření 1.5.6, 1.5.9, 1.5.10, 1.5.11</t>
  </si>
  <si>
    <t>1.5.6, 1.5.9, 1.5.10, 1.5.11</t>
  </si>
  <si>
    <t>Investice do modernizace vzdělávacích environmentálních center zaměřených na změnu klimatu</t>
  </si>
  <si>
    <t>1.3.6, 1.3.7</t>
  </si>
  <si>
    <t>1.3.9</t>
  </si>
  <si>
    <t>Podpora preventivních opatření proti povodním a suchu, zejména budování, rozšíření, zkvalitnění a obnova monitorovacích, předpovědních, hlásných, výstražných a varovných systémů; zpracování digitálních povodňových plánů, zpracování analýzy odtokových poměrů</t>
  </si>
  <si>
    <t>Opatření 1.3.6 a 1.3.7</t>
  </si>
  <si>
    <t>Energetické úspory ve veřejné infrastruktuře (zvláště gastro a prádelenský provoz  ve zdravotnictví, školství a sociálních službách)</t>
  </si>
  <si>
    <t>Využití obnovitelných zdrojů energie v budovách a veřejné infrastruktuře</t>
  </si>
  <si>
    <t>Výstavba nových veřejných budov</t>
  </si>
  <si>
    <t>Realizace přírodě blízkých protipovodňových opatření a opatření zaměřených na nakládání se srážkovými vodami</t>
  </si>
  <si>
    <t>Realizace monitorovacích, předpovědních, hlásných, výstražných a varovných systémů; zpracování digitálních povodňových plánů</t>
  </si>
  <si>
    <t>Pouze pro subjekty (příjemce), jejichž průmyslový stacionární zdroj znečištění ovzduší byl v aktualizovaném programu zlepšování kvality ovzduší identifikován jako významný z pohledu příspěvku k úrovni znečištění ovzduší</t>
  </si>
  <si>
    <t>1.6.9, 1.6.10</t>
  </si>
  <si>
    <t>Pořízení a modernizace systémů pro posuzování a vyhodnocení úrovně znečištění ovzduší a souvisejících meteorologických aspektů a pořízení a modernizace systémů pro archivaci a zpracování údajů o znečišťování ovzduší / Pořízení a náhrada monitorovacích systémů pro kontinuální měření emisí znečišťujících látek včetně pořízení on-line systémů k jejich prezentaci</t>
  </si>
  <si>
    <t>x</t>
  </si>
  <si>
    <t>** Jedná se o orientační částku dopočtenou na základě max. možné míry podpory v rámci dané výzvy. V případě různé míry podpory v daném opatření jde o průměrný odhad</t>
  </si>
  <si>
    <t>Celková alokace (CZV**)</t>
  </si>
  <si>
    <t>* Tento indikativní harmonogram může být dále upravován, včetně doplnění dalších výzev, změn alokací a termínů. Výzvy v oblasti ochrany přírody, krajiny a biodiverzity nejsou v harmonogramu zatím uvedeny.</t>
  </si>
  <si>
    <t>1.6</t>
  </si>
  <si>
    <t>1.3</t>
  </si>
  <si>
    <t>Podpora přizpůsobení se změnám klimatu, prevence rizik a odolnosti vůči katastrofám</t>
  </si>
  <si>
    <t>Posilování ochrany a zachování přírody, biologické rozmanitosti a zelené infrastruktury, a to i v městských oblastech, a snižování všech forem znečištění</t>
  </si>
  <si>
    <r>
      <rPr>
        <b/>
        <sz val="20"/>
        <rFont val="Calibri"/>
        <family val="2"/>
        <charset val="238"/>
        <scheme val="minor"/>
      </rPr>
      <t xml:space="preserve">Indikativní harmonogram SFŽP ČR pro výzvy v Operačním programu Životní prostředí 2021-2027 na rok 2022*
</t>
    </r>
    <r>
      <rPr>
        <b/>
        <sz val="11"/>
        <rFont val="Calibri"/>
        <family val="2"/>
        <charset val="238"/>
        <scheme val="minor"/>
      </rPr>
      <t xml:space="preserve">verze k </t>
    </r>
    <r>
      <rPr>
        <b/>
        <sz val="11"/>
        <color rgb="FFFF0000"/>
        <rFont val="Calibri"/>
        <family val="2"/>
        <charset val="238"/>
        <scheme val="minor"/>
      </rPr>
      <t>31. 3. 2022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</si>
</sst>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[$-405]mm\/yy;@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Segoe UI"/>
      <family val="2"/>
      <charset val="238"/>
    </font>
    <font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233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NumberForma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49" fontId="0" fillId="2" borderId="5" xfId="0" applyNumberFormat="1" applyFill="1" applyBorder="1" applyAlignment="1">
      <alignment horizontal="center" vertical="center" wrapText="1"/>
    </xf>
    <xf numFmtId="0" fontId="0" fillId="0" borderId="0" xfId="0" applyNumberFormat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0" fontId="0" fillId="2" borderId="9" xfId="0" applyFill="1" applyBorder="1" applyAlignment="1">
      <alignment horizontal="left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0" fontId="0" fillId="2" borderId="11" xfId="0" applyFill="1" applyBorder="1" applyAlignment="1">
      <alignment horizontal="left" vertical="center" wrapText="1"/>
    </xf>
    <xf numFmtId="0" fontId="8" fillId="0" borderId="0" xfId="0" applyFont="1" applyAlignment="1">
      <alignment wrapText="1"/>
    </xf>
    <xf numFmtId="49" fontId="0" fillId="2" borderId="11" xfId="0" applyNumberForma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164" fontId="6" fillId="0" borderId="11" xfId="0" applyNumberFormat="1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vertical="center" wrapText="1"/>
    </xf>
    <xf numFmtId="164" fontId="12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164" fontId="12" fillId="0" borderId="11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10" fontId="0" fillId="2" borderId="9" xfId="0" applyNumberFormat="1" applyFill="1" applyBorder="1" applyAlignment="1">
      <alignment horizontal="center" vertical="center" wrapText="1"/>
    </xf>
    <xf numFmtId="10" fontId="0" fillId="2" borderId="11" xfId="0" applyNumberForma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 wrapText="1"/>
    </xf>
    <xf numFmtId="10" fontId="0" fillId="2" borderId="2" xfId="0" applyNumberFormat="1" applyFill="1" applyBorder="1" applyAlignment="1">
      <alignment horizontal="center" vertical="center" wrapText="1"/>
    </xf>
    <xf numFmtId="10" fontId="0" fillId="2" borderId="5" xfId="0" applyNumberForma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164" fontId="12" fillId="0" borderId="5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12" fillId="2" borderId="2" xfId="0" applyNumberFormat="1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horizontal="center" vertical="center" wrapText="1"/>
    </xf>
    <xf numFmtId="10" fontId="6" fillId="2" borderId="17" xfId="0" applyNumberFormat="1" applyFont="1" applyFill="1" applyBorder="1" applyAlignment="1">
      <alignment horizontal="center" vertical="center" wrapText="1"/>
    </xf>
    <xf numFmtId="164" fontId="6" fillId="0" borderId="17" xfId="0" applyNumberFormat="1" applyFont="1" applyFill="1" applyBorder="1" applyAlignment="1">
      <alignment horizontal="center" vertical="center" wrapText="1"/>
    </xf>
    <xf numFmtId="164" fontId="12" fillId="0" borderId="17" xfId="0" applyNumberFormat="1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49" fontId="0" fillId="2" borderId="27" xfId="0" applyNumberForma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9" xfId="0" applyNumberForma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7" xfId="0" applyFont="1" applyBorder="1" applyAlignment="1">
      <alignment vertical="center" wrapText="1"/>
    </xf>
    <xf numFmtId="0" fontId="6" fillId="2" borderId="27" xfId="0" applyFont="1" applyFill="1" applyBorder="1" applyAlignment="1">
      <alignment horizontal="center" vertical="center" wrapText="1"/>
    </xf>
    <xf numFmtId="10" fontId="6" fillId="2" borderId="27" xfId="0" applyNumberFormat="1" applyFont="1" applyFill="1" applyBorder="1" applyAlignment="1">
      <alignment horizontal="center" vertical="center" wrapText="1"/>
    </xf>
    <xf numFmtId="164" fontId="6" fillId="0" borderId="27" xfId="0" applyNumberFormat="1" applyFont="1" applyBorder="1" applyAlignment="1">
      <alignment horizontal="center" vertical="center" wrapText="1"/>
    </xf>
    <xf numFmtId="164" fontId="12" fillId="0" borderId="27" xfId="0" applyNumberFormat="1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vertical="center" wrapText="1"/>
    </xf>
    <xf numFmtId="0" fontId="6" fillId="2" borderId="11" xfId="0" applyFont="1" applyFill="1" applyBorder="1" applyAlignment="1">
      <alignment horizontal="center" vertical="center" wrapText="1"/>
    </xf>
    <xf numFmtId="10" fontId="6" fillId="2" borderId="11" xfId="0" applyNumberFormat="1" applyFont="1" applyFill="1" applyBorder="1" applyAlignment="1">
      <alignment horizontal="center" vertical="center" wrapText="1"/>
    </xf>
    <xf numFmtId="164" fontId="6" fillId="2" borderId="11" xfId="0" applyNumberFormat="1" applyFont="1" applyFill="1" applyBorder="1" applyAlignment="1">
      <alignment horizontal="center" vertical="center" wrapText="1"/>
    </xf>
    <xf numFmtId="164" fontId="12" fillId="0" borderId="11" xfId="0" applyNumberFormat="1" applyFont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wrapText="1"/>
    </xf>
    <xf numFmtId="10" fontId="6" fillId="2" borderId="7" xfId="0" applyNumberFormat="1" applyFont="1" applyFill="1" applyBorder="1" applyAlignment="1">
      <alignment horizontal="center" vertical="center" wrapText="1"/>
    </xf>
    <xf numFmtId="164" fontId="6" fillId="2" borderId="7" xfId="0" applyNumberFormat="1" applyFont="1" applyFill="1" applyBorder="1" applyAlignment="1">
      <alignment horizontal="center" vertical="center" wrapText="1"/>
    </xf>
    <xf numFmtId="164" fontId="12" fillId="0" borderId="7" xfId="0" applyNumberFormat="1" applyFont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center" wrapText="1"/>
    </xf>
    <xf numFmtId="10" fontId="6" fillId="2" borderId="9" xfId="0" applyNumberFormat="1" applyFont="1" applyFill="1" applyBorder="1" applyAlignment="1">
      <alignment horizontal="center" vertical="center" wrapText="1"/>
    </xf>
    <xf numFmtId="164" fontId="6" fillId="2" borderId="9" xfId="0" applyNumberFormat="1" applyFont="1" applyFill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10" fontId="0" fillId="0" borderId="2" xfId="0" applyNumberFormat="1" applyFill="1" applyBorder="1" applyAlignment="1">
      <alignment horizontal="center" vertical="center" wrapText="1"/>
    </xf>
    <xf numFmtId="10" fontId="0" fillId="0" borderId="9" xfId="0" applyNumberForma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10" fontId="6" fillId="2" borderId="8" xfId="0" applyNumberFormat="1" applyFont="1" applyFill="1" applyBorder="1" applyAlignment="1">
      <alignment horizontal="center" vertical="center" wrapText="1"/>
    </xf>
    <xf numFmtId="164" fontId="6" fillId="2" borderId="8" xfId="0" applyNumberFormat="1" applyFont="1" applyFill="1" applyBorder="1" applyAlignment="1">
      <alignment horizontal="center" vertical="center" wrapText="1"/>
    </xf>
    <xf numFmtId="164" fontId="12" fillId="2" borderId="8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0" fontId="6" fillId="0" borderId="2" xfId="0" applyNumberFormat="1" applyFont="1" applyFill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10" fontId="6" fillId="2" borderId="5" xfId="0" applyNumberFormat="1" applyFont="1" applyFill="1" applyBorder="1" applyAlignment="1">
      <alignment horizontal="center" vertical="center" wrapText="1"/>
    </xf>
    <xf numFmtId="164" fontId="12" fillId="0" borderId="5" xfId="0" applyNumberFormat="1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/>
    </xf>
    <xf numFmtId="0" fontId="13" fillId="0" borderId="0" xfId="0" applyFont="1" applyBorder="1" applyAlignment="1">
      <alignment wrapText="1"/>
    </xf>
    <xf numFmtId="0" fontId="12" fillId="0" borderId="23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center" vertical="center" wrapText="1"/>
    </xf>
    <xf numFmtId="49" fontId="0" fillId="0" borderId="11" xfId="0" applyNumberFormat="1" applyFill="1" applyBorder="1" applyAlignment="1">
      <alignment horizontal="center" vertical="center" wrapText="1"/>
    </xf>
    <xf numFmtId="49" fontId="0" fillId="0" borderId="7" xfId="0" applyNumberForma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 wrapText="1"/>
    </xf>
    <xf numFmtId="49" fontId="0" fillId="0" borderId="27" xfId="0" applyNumberForma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49" fontId="7" fillId="10" borderId="9" xfId="0" applyNumberFormat="1" applyFont="1" applyFill="1" applyBorder="1" applyAlignment="1">
      <alignment horizontal="center" vertical="center" wrapText="1"/>
    </xf>
    <xf numFmtId="0" fontId="0" fillId="10" borderId="9" xfId="0" applyFill="1" applyBorder="1" applyAlignment="1">
      <alignment horizontal="left" vertical="center" wrapText="1"/>
    </xf>
    <xf numFmtId="0" fontId="0" fillId="10" borderId="9" xfId="0" applyFill="1" applyBorder="1" applyAlignment="1">
      <alignment vertical="center" wrapText="1"/>
    </xf>
    <xf numFmtId="0" fontId="0" fillId="10" borderId="8" xfId="0" applyFill="1" applyBorder="1" applyAlignment="1">
      <alignment horizontal="center" vertical="center" wrapText="1"/>
    </xf>
    <xf numFmtId="0" fontId="0" fillId="10" borderId="9" xfId="0" applyFill="1" applyBorder="1" applyAlignment="1">
      <alignment horizontal="center" vertical="center" wrapText="1"/>
    </xf>
    <xf numFmtId="10" fontId="0" fillId="10" borderId="9" xfId="0" applyNumberFormat="1" applyFill="1" applyBorder="1" applyAlignment="1">
      <alignment horizontal="center" vertical="center" wrapText="1"/>
    </xf>
    <xf numFmtId="164" fontId="0" fillId="10" borderId="9" xfId="0" applyNumberFormat="1" applyFill="1" applyBorder="1" applyAlignment="1">
      <alignment horizontal="center" vertical="center" wrapText="1"/>
    </xf>
    <xf numFmtId="164" fontId="12" fillId="10" borderId="9" xfId="0" applyNumberFormat="1" applyFont="1" applyFill="1" applyBorder="1" applyAlignment="1">
      <alignment horizontal="center" vertical="center" wrapText="1"/>
    </xf>
    <xf numFmtId="0" fontId="12" fillId="10" borderId="20" xfId="0" applyFont="1" applyFill="1" applyBorder="1" applyAlignment="1">
      <alignment horizontal="center" vertical="center"/>
    </xf>
    <xf numFmtId="165" fontId="6" fillId="2" borderId="17" xfId="1" applyNumberFormat="1" applyFont="1" applyFill="1" applyBorder="1" applyAlignment="1">
      <alignment horizontal="center" vertical="center" wrapText="1"/>
    </xf>
    <xf numFmtId="165" fontId="6" fillId="2" borderId="6" xfId="1" applyNumberFormat="1" applyFont="1" applyFill="1" applyBorder="1" applyAlignment="1">
      <alignment horizontal="center" vertical="center" wrapText="1"/>
    </xf>
    <xf numFmtId="165" fontId="6" fillId="2" borderId="11" xfId="1" applyNumberFormat="1" applyFont="1" applyFill="1" applyBorder="1" applyAlignment="1">
      <alignment horizontal="center" vertical="center" wrapText="1"/>
    </xf>
    <xf numFmtId="165" fontId="6" fillId="2" borderId="8" xfId="1" applyNumberFormat="1" applyFont="1" applyFill="1" applyBorder="1" applyAlignment="1">
      <alignment horizontal="center" vertical="center" wrapText="1"/>
    </xf>
    <xf numFmtId="165" fontId="6" fillId="2" borderId="7" xfId="1" applyNumberFormat="1" applyFont="1" applyFill="1" applyBorder="1" applyAlignment="1">
      <alignment horizontal="center" vertical="center" wrapText="1"/>
    </xf>
    <xf numFmtId="165" fontId="0" fillId="10" borderId="9" xfId="0" applyNumberFormat="1" applyFill="1" applyBorder="1" applyAlignment="1">
      <alignment horizontal="center" vertical="center" wrapText="1"/>
    </xf>
    <xf numFmtId="165" fontId="6" fillId="2" borderId="9" xfId="1" applyNumberFormat="1" applyFont="1" applyFill="1" applyBorder="1" applyAlignment="1">
      <alignment horizontal="center" vertical="center" wrapText="1"/>
    </xf>
    <xf numFmtId="165" fontId="6" fillId="2" borderId="5" xfId="1" applyNumberFormat="1" applyFont="1" applyFill="1" applyBorder="1" applyAlignment="1">
      <alignment horizontal="center" vertical="center" wrapText="1"/>
    </xf>
    <xf numFmtId="165" fontId="6" fillId="2" borderId="2" xfId="1" applyNumberFormat="1" applyFont="1" applyFill="1" applyBorder="1" applyAlignment="1">
      <alignment horizontal="center" vertical="center" wrapText="1"/>
    </xf>
    <xf numFmtId="165" fontId="6" fillId="2" borderId="27" xfId="1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49" fontId="6" fillId="0" borderId="15" xfId="0" applyNumberFormat="1" applyFont="1" applyFill="1" applyBorder="1" applyAlignment="1">
      <alignment horizontal="center" vertical="center" textRotation="90" wrapText="1"/>
    </xf>
    <xf numFmtId="49" fontId="6" fillId="0" borderId="19" xfId="0" applyNumberFormat="1" applyFont="1" applyFill="1" applyBorder="1" applyAlignment="1">
      <alignment horizontal="center" vertical="center" textRotation="90" wrapText="1"/>
    </xf>
    <xf numFmtId="49" fontId="6" fillId="0" borderId="25" xfId="0" applyNumberFormat="1" applyFont="1" applyFill="1" applyBorder="1" applyAlignment="1">
      <alignment horizontal="center" vertical="center" textRotation="90" wrapText="1"/>
    </xf>
    <xf numFmtId="49" fontId="1" fillId="0" borderId="16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26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0" fillId="0" borderId="10" xfId="0" applyNumberFormat="1" applyFill="1" applyBorder="1" applyAlignment="1">
      <alignment horizontal="center" vertical="center" wrapText="1"/>
    </xf>
    <xf numFmtId="49" fontId="0" fillId="0" borderId="6" xfId="0" applyNumberForma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8" fillId="5" borderId="36" xfId="0" applyFont="1" applyFill="1" applyBorder="1" applyAlignment="1">
      <alignment horizontal="center" vertical="center" wrapText="1"/>
    </xf>
    <xf numFmtId="0" fontId="8" fillId="5" borderId="37" xfId="0" applyFont="1" applyFill="1" applyBorder="1" applyAlignment="1">
      <alignment horizontal="center" vertical="center" wrapText="1"/>
    </xf>
    <xf numFmtId="0" fontId="10" fillId="8" borderId="13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8" borderId="35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5" borderId="2" xfId="0" applyNumberFormat="1" applyFont="1" applyFill="1" applyBorder="1" applyAlignment="1">
      <alignment horizontal="center" vertical="center" wrapText="1"/>
    </xf>
    <xf numFmtId="0" fontId="0" fillId="5" borderId="5" xfId="0" applyNumberFormat="1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65" fontId="6" fillId="2" borderId="10" xfId="1" applyNumberFormat="1" applyFont="1" applyFill="1" applyBorder="1" applyAlignment="1">
      <alignment horizontal="center" vertical="center" wrapText="1"/>
    </xf>
    <xf numFmtId="165" fontId="6" fillId="2" borderId="7" xfId="1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165" fontId="6" fillId="2" borderId="5" xfId="1" applyNumberFormat="1" applyFont="1" applyFill="1" applyBorder="1" applyAlignment="1">
      <alignment horizontal="center" vertical="center" wrapText="1"/>
    </xf>
    <xf numFmtId="165" fontId="6" fillId="2" borderId="6" xfId="1" applyNumberFormat="1" applyFon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 wrapText="1"/>
    </xf>
    <xf numFmtId="165" fontId="6" fillId="2" borderId="8" xfId="1" applyNumberFormat="1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FF2CC"/>
      <color rgb="FFFFD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132291</xdr:colOff>
      <xdr:row>1</xdr:row>
      <xdr:rowOff>168011</xdr:rowOff>
    </xdr:from>
    <xdr:to>
      <xdr:col>3</xdr:col>
      <xdr:colOff>1449916</xdr:colOff>
      <xdr:row>1</xdr:row>
      <xdr:rowOff>751417</xdr:rowOff>
    </xdr:to>
    <xdr:pic>
      <xdr:nvPicPr>
        <xdr:cNvPr id="4" name="Obrázek 3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C8BEB4FF-DA34-454B-A245-C253D6F46B9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1624" y="517261"/>
          <a:ext cx="2619375" cy="5834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582084</xdr:colOff>
      <xdr:row>1</xdr:row>
      <xdr:rowOff>158749</xdr:rowOff>
    </xdr:from>
    <xdr:to>
      <xdr:col>17</xdr:col>
      <xdr:colOff>245907</xdr:colOff>
      <xdr:row>1</xdr:row>
      <xdr:rowOff>751416</xdr:rowOff>
    </xdr:to>
    <xdr:pic>
      <xdr:nvPicPr>
        <xdr:cNvPr id="6" name="Obrázek 5" descr="SFZP_krivky_H">
          <a:extLst>
            <a:ext uri="{FF2B5EF4-FFF2-40B4-BE49-F238E27FC236}">
              <a16:creationId xmlns:a16="http://schemas.microsoft.com/office/drawing/2014/main" id="{D613EB5F-6989-4839-A3A6-D3135565A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43917" y="507999"/>
          <a:ext cx="2161490" cy="5926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1"/>
  <sheetViews>
    <sheetView tabSelected="1" zoomScale="90" zoomScaleNormal="90" workbookViewId="0">
      <pane ySplit="5" topLeftCell="A6" activePane="bottomLeft" state="frozen"/>
      <selection pane="bottomLeft" activeCell="A32" sqref="A32:XFD1048576"/>
    </sheetView>
  </sheetViews>
  <sheetFormatPr defaultColWidth="0" defaultRowHeight="15" zeroHeight="1" x14ac:dyDescent="0.25"/>
  <cols>
    <col min="1" max="1" width="2.5703125" style="1" customWidth="1"/>
    <col min="2" max="2" width="10.7109375" style="1" customWidth="1"/>
    <col min="3" max="3" width="8.7109375" style="20" customWidth="1"/>
    <col min="4" max="4" width="35.7109375" style="6" customWidth="1"/>
    <col min="5" max="5" width="9.42578125" style="8" bestFit="1" customWidth="1"/>
    <col min="6" max="6" width="9.42578125" style="8" customWidth="1"/>
    <col min="7" max="7" width="35.7109375" style="13" customWidth="1"/>
    <col min="8" max="8" width="35.7109375" style="6" customWidth="1"/>
    <col min="9" max="9" width="20.7109375" style="6" customWidth="1"/>
    <col min="10" max="10" width="18.7109375" style="5" customWidth="1"/>
    <col min="11" max="11" width="9.7109375" style="5" customWidth="1"/>
    <col min="12" max="13" width="14.7109375" style="5" customWidth="1"/>
    <col min="14" max="14" width="13.140625" style="5" hidden="1" customWidth="1"/>
    <col min="15" max="16" width="18.7109375" style="7" customWidth="1"/>
    <col min="17" max="17" width="18.7109375" style="29" customWidth="1"/>
    <col min="18" max="18" width="11.7109375" style="29" customWidth="1"/>
    <col min="19" max="19" width="3.7109375" style="1" customWidth="1"/>
    <col min="20" max="20" width="14.7109375" style="1" hidden="1" customWidth="1"/>
    <col min="21" max="22" width="11.28515625" style="1" hidden="1" customWidth="1"/>
    <col min="23" max="25" width="0" style="1" hidden="1" customWidth="1"/>
    <col min="26" max="16384" width="9.140625" style="1" hidden="1"/>
  </cols>
  <sheetData>
    <row r="1" spans="2:25" ht="27.75" customHeight="1" thickBot="1" x14ac:dyDescent="0.3"/>
    <row r="2" spans="2:25" s="3" customFormat="1" ht="71.25" customHeight="1" thickBot="1" x14ac:dyDescent="0.3">
      <c r="B2" s="189" t="s">
        <v>108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1"/>
      <c r="S2" s="1"/>
      <c r="T2" s="1"/>
      <c r="U2" s="2"/>
      <c r="V2" s="2"/>
      <c r="W2" s="2"/>
      <c r="X2" s="2"/>
      <c r="Y2" s="2"/>
    </row>
    <row r="3" spans="2:25" s="9" customFormat="1" ht="22.5" customHeight="1" x14ac:dyDescent="0.25">
      <c r="B3" s="168" t="s">
        <v>0</v>
      </c>
      <c r="C3" s="169"/>
      <c r="D3" s="169"/>
      <c r="E3" s="170"/>
      <c r="F3" s="211" t="s">
        <v>1</v>
      </c>
      <c r="G3" s="212"/>
      <c r="H3" s="212"/>
      <c r="I3" s="212"/>
      <c r="J3" s="213"/>
      <c r="K3" s="194" t="s">
        <v>2</v>
      </c>
      <c r="L3" s="195"/>
      <c r="M3" s="195"/>
      <c r="N3" s="195"/>
      <c r="O3" s="195"/>
      <c r="P3" s="195"/>
      <c r="Q3" s="195"/>
      <c r="R3" s="196"/>
      <c r="S3" s="32"/>
      <c r="T3" s="32"/>
      <c r="U3" s="33"/>
      <c r="V3" s="33"/>
      <c r="W3" s="33"/>
      <c r="X3" s="33"/>
      <c r="Y3" s="33"/>
    </row>
    <row r="4" spans="2:25" s="30" customFormat="1" ht="25.5" customHeight="1" x14ac:dyDescent="0.25">
      <c r="B4" s="192" t="s">
        <v>15</v>
      </c>
      <c r="C4" s="171" t="s">
        <v>3</v>
      </c>
      <c r="D4" s="172"/>
      <c r="E4" s="207" t="s">
        <v>4</v>
      </c>
      <c r="F4" s="209" t="s">
        <v>12</v>
      </c>
      <c r="G4" s="210"/>
      <c r="H4" s="197" t="s">
        <v>66</v>
      </c>
      <c r="I4" s="197" t="s">
        <v>5</v>
      </c>
      <c r="J4" s="199" t="s">
        <v>13</v>
      </c>
      <c r="K4" s="201" t="s">
        <v>6</v>
      </c>
      <c r="L4" s="203" t="s">
        <v>7</v>
      </c>
      <c r="M4" s="203" t="s">
        <v>11</v>
      </c>
      <c r="N4" s="45" t="s">
        <v>69</v>
      </c>
      <c r="O4" s="203" t="s">
        <v>27</v>
      </c>
      <c r="P4" s="203"/>
      <c r="Q4" s="203"/>
      <c r="R4" s="205" t="s">
        <v>8</v>
      </c>
      <c r="S4" s="29"/>
      <c r="T4" s="29"/>
      <c r="U4" s="29"/>
    </row>
    <row r="5" spans="2:25" s="31" customFormat="1" ht="33.75" customHeight="1" thickBot="1" x14ac:dyDescent="0.3">
      <c r="B5" s="193"/>
      <c r="C5" s="55" t="s">
        <v>28</v>
      </c>
      <c r="D5" s="56" t="s">
        <v>29</v>
      </c>
      <c r="E5" s="208"/>
      <c r="F5" s="121" t="s">
        <v>36</v>
      </c>
      <c r="G5" s="121" t="s">
        <v>37</v>
      </c>
      <c r="H5" s="198"/>
      <c r="I5" s="198"/>
      <c r="J5" s="200"/>
      <c r="K5" s="202"/>
      <c r="L5" s="204"/>
      <c r="M5" s="204"/>
      <c r="N5" s="57" t="s">
        <v>68</v>
      </c>
      <c r="O5" s="122" t="s">
        <v>102</v>
      </c>
      <c r="P5" s="122" t="s">
        <v>9</v>
      </c>
      <c r="Q5" s="122" t="s">
        <v>14</v>
      </c>
      <c r="R5" s="206"/>
      <c r="S5" s="29"/>
      <c r="T5" s="29"/>
    </row>
    <row r="6" spans="2:25" s="4" customFormat="1" ht="76.5" customHeight="1" x14ac:dyDescent="0.25">
      <c r="B6" s="173" t="s">
        <v>16</v>
      </c>
      <c r="C6" s="176" t="s">
        <v>31</v>
      </c>
      <c r="D6" s="166" t="s">
        <v>35</v>
      </c>
      <c r="E6" s="137" t="s">
        <v>100</v>
      </c>
      <c r="F6" s="58" t="s">
        <v>38</v>
      </c>
      <c r="G6" s="59" t="s">
        <v>52</v>
      </c>
      <c r="H6" s="59" t="s">
        <v>92</v>
      </c>
      <c r="I6" s="60" t="s">
        <v>30</v>
      </c>
      <c r="J6" s="61" t="s">
        <v>65</v>
      </c>
      <c r="K6" s="61" t="s">
        <v>25</v>
      </c>
      <c r="L6" s="154">
        <v>44743</v>
      </c>
      <c r="M6" s="154">
        <v>45077</v>
      </c>
      <c r="N6" s="62">
        <v>0.5</v>
      </c>
      <c r="O6" s="63">
        <f t="shared" ref="O6:O9" si="0">P6*(1-N6)+P6</f>
        <v>1500000000</v>
      </c>
      <c r="P6" s="63">
        <v>1000000000</v>
      </c>
      <c r="Q6" s="64">
        <f>O6-P6</f>
        <v>500000000</v>
      </c>
      <c r="R6" s="65" t="s">
        <v>10</v>
      </c>
    </row>
    <row r="7" spans="2:25" ht="45.75" thickBot="1" x14ac:dyDescent="0.3">
      <c r="B7" s="174"/>
      <c r="C7" s="177"/>
      <c r="D7" s="167"/>
      <c r="E7" s="138" t="s">
        <v>100</v>
      </c>
      <c r="F7" s="16" t="s">
        <v>39</v>
      </c>
      <c r="G7" s="17" t="s">
        <v>53</v>
      </c>
      <c r="H7" s="99" t="s">
        <v>94</v>
      </c>
      <c r="I7" s="23" t="s">
        <v>30</v>
      </c>
      <c r="J7" s="36" t="s">
        <v>65</v>
      </c>
      <c r="K7" s="27" t="s">
        <v>25</v>
      </c>
      <c r="L7" s="157">
        <v>44744</v>
      </c>
      <c r="M7" s="158">
        <v>45077</v>
      </c>
      <c r="N7" s="46">
        <v>0.6</v>
      </c>
      <c r="O7" s="39">
        <f t="shared" si="0"/>
        <v>2030000000</v>
      </c>
      <c r="P7" s="39">
        <v>1450000000</v>
      </c>
      <c r="Q7" s="40">
        <f t="shared" ref="Q7:Q27" si="1">O7-P7</f>
        <v>580000000</v>
      </c>
      <c r="R7" s="66" t="s">
        <v>10</v>
      </c>
    </row>
    <row r="8" spans="2:25" ht="45.75" thickTop="1" x14ac:dyDescent="0.25">
      <c r="B8" s="174"/>
      <c r="C8" s="178" t="s">
        <v>32</v>
      </c>
      <c r="D8" s="181" t="s">
        <v>54</v>
      </c>
      <c r="E8" s="139"/>
      <c r="F8" s="18" t="s">
        <v>40</v>
      </c>
      <c r="G8" s="19" t="s">
        <v>55</v>
      </c>
      <c r="H8" s="123" t="s">
        <v>93</v>
      </c>
      <c r="I8" s="24" t="s">
        <v>30</v>
      </c>
      <c r="J8" s="37" t="s">
        <v>24</v>
      </c>
      <c r="K8" s="22" t="s">
        <v>25</v>
      </c>
      <c r="L8" s="155">
        <v>44745</v>
      </c>
      <c r="M8" s="156">
        <v>45077</v>
      </c>
      <c r="N8" s="47" t="s">
        <v>70</v>
      </c>
      <c r="O8" s="38">
        <v>1700000000</v>
      </c>
      <c r="P8" s="38">
        <v>825000000</v>
      </c>
      <c r="Q8" s="42">
        <f t="shared" si="1"/>
        <v>875000000</v>
      </c>
      <c r="R8" s="67" t="s">
        <v>10</v>
      </c>
    </row>
    <row r="9" spans="2:25" ht="45.75" thickBot="1" x14ac:dyDescent="0.3">
      <c r="B9" s="174"/>
      <c r="C9" s="177"/>
      <c r="D9" s="182"/>
      <c r="E9" s="145" t="s">
        <v>67</v>
      </c>
      <c r="F9" s="145" t="s">
        <v>41</v>
      </c>
      <c r="G9" s="146" t="s">
        <v>56</v>
      </c>
      <c r="H9" s="146" t="s">
        <v>64</v>
      </c>
      <c r="I9" s="147" t="s">
        <v>22</v>
      </c>
      <c r="J9" s="148" t="s">
        <v>24</v>
      </c>
      <c r="K9" s="149" t="s">
        <v>25</v>
      </c>
      <c r="L9" s="159">
        <v>44617</v>
      </c>
      <c r="M9" s="159">
        <v>44742</v>
      </c>
      <c r="N9" s="150">
        <v>1</v>
      </c>
      <c r="O9" s="151">
        <f t="shared" si="0"/>
        <v>5000000000</v>
      </c>
      <c r="P9" s="151">
        <v>5000000000</v>
      </c>
      <c r="Q9" s="152">
        <f t="shared" si="1"/>
        <v>0</v>
      </c>
      <c r="R9" s="153" t="s">
        <v>10</v>
      </c>
    </row>
    <row r="10" spans="2:25" ht="60.75" thickTop="1" x14ac:dyDescent="0.25">
      <c r="B10" s="174"/>
      <c r="C10" s="185" t="s">
        <v>105</v>
      </c>
      <c r="D10" s="183" t="s">
        <v>106</v>
      </c>
      <c r="E10" s="71" t="s">
        <v>100</v>
      </c>
      <c r="F10" s="11" t="s">
        <v>88</v>
      </c>
      <c r="G10" s="14" t="s">
        <v>91</v>
      </c>
      <c r="H10" s="34" t="s">
        <v>95</v>
      </c>
      <c r="I10" s="118" t="s">
        <v>30</v>
      </c>
      <c r="J10" s="10" t="s">
        <v>24</v>
      </c>
      <c r="K10" s="10" t="s">
        <v>25</v>
      </c>
      <c r="L10" s="155">
        <v>44805</v>
      </c>
      <c r="M10" s="155">
        <v>45230</v>
      </c>
      <c r="N10" s="48">
        <v>0.85</v>
      </c>
      <c r="O10" s="119">
        <f>P10*(1-N10)+P10</f>
        <v>2875000000</v>
      </c>
      <c r="P10" s="119">
        <v>2500000000</v>
      </c>
      <c r="Q10" s="116">
        <f t="shared" si="1"/>
        <v>375000000</v>
      </c>
      <c r="R10" s="130" t="s">
        <v>10</v>
      </c>
    </row>
    <row r="11" spans="2:25" ht="120" x14ac:dyDescent="0.25">
      <c r="B11" s="174"/>
      <c r="C11" s="185"/>
      <c r="D11" s="183"/>
      <c r="E11" s="71" t="s">
        <v>100</v>
      </c>
      <c r="F11" s="11" t="s">
        <v>89</v>
      </c>
      <c r="G11" s="14" t="s">
        <v>90</v>
      </c>
      <c r="H11" s="34" t="s">
        <v>96</v>
      </c>
      <c r="I11" s="118" t="s">
        <v>30</v>
      </c>
      <c r="J11" s="10" t="s">
        <v>24</v>
      </c>
      <c r="K11" s="10" t="s">
        <v>25</v>
      </c>
      <c r="L11" s="155">
        <v>44866</v>
      </c>
      <c r="M11" s="155">
        <v>45044</v>
      </c>
      <c r="N11" s="49">
        <v>0.85</v>
      </c>
      <c r="O11" s="119">
        <f t="shared" ref="O11:O27" si="2">P11*(1-N11)+P11</f>
        <v>172500000</v>
      </c>
      <c r="P11" s="119">
        <v>150000000</v>
      </c>
      <c r="Q11" s="116">
        <f t="shared" si="1"/>
        <v>22500000</v>
      </c>
      <c r="R11" s="130" t="s">
        <v>10</v>
      </c>
    </row>
    <row r="12" spans="2:25" ht="60" x14ac:dyDescent="0.25">
      <c r="B12" s="174"/>
      <c r="C12" s="185"/>
      <c r="D12" s="183"/>
      <c r="E12" s="71" t="s">
        <v>100</v>
      </c>
      <c r="F12" s="11" t="s">
        <v>42</v>
      </c>
      <c r="G12" s="14" t="s">
        <v>57</v>
      </c>
      <c r="H12" s="14" t="s">
        <v>20</v>
      </c>
      <c r="I12" s="26" t="s">
        <v>23</v>
      </c>
      <c r="J12" s="10" t="s">
        <v>24</v>
      </c>
      <c r="K12" s="10" t="s">
        <v>25</v>
      </c>
      <c r="L12" s="155">
        <v>44743</v>
      </c>
      <c r="M12" s="155">
        <v>44774</v>
      </c>
      <c r="N12" s="49">
        <v>0.85</v>
      </c>
      <c r="O12" s="119">
        <f t="shared" si="2"/>
        <v>74520000</v>
      </c>
      <c r="P12" s="119">
        <v>64800000</v>
      </c>
      <c r="Q12" s="116">
        <f t="shared" si="1"/>
        <v>9720000</v>
      </c>
      <c r="R12" s="130" t="s">
        <v>10</v>
      </c>
    </row>
    <row r="13" spans="2:25" ht="60" x14ac:dyDescent="0.25">
      <c r="B13" s="174"/>
      <c r="C13" s="185"/>
      <c r="D13" s="183"/>
      <c r="E13" s="113" t="s">
        <v>100</v>
      </c>
      <c r="F13" s="11" t="s">
        <v>43</v>
      </c>
      <c r="G13" s="14" t="s">
        <v>58</v>
      </c>
      <c r="H13" s="14" t="s">
        <v>19</v>
      </c>
      <c r="I13" s="118" t="s">
        <v>30</v>
      </c>
      <c r="J13" s="10" t="s">
        <v>24</v>
      </c>
      <c r="K13" s="10" t="s">
        <v>25</v>
      </c>
      <c r="L13" s="155">
        <v>44866</v>
      </c>
      <c r="M13" s="155">
        <v>45048</v>
      </c>
      <c r="N13" s="48">
        <v>0.8</v>
      </c>
      <c r="O13" s="119">
        <f t="shared" si="2"/>
        <v>120000000</v>
      </c>
      <c r="P13" s="119">
        <v>100000000</v>
      </c>
      <c r="Q13" s="116">
        <f t="shared" si="1"/>
        <v>20000000</v>
      </c>
      <c r="R13" s="130" t="s">
        <v>10</v>
      </c>
    </row>
    <row r="14" spans="2:25" ht="45" x14ac:dyDescent="0.25">
      <c r="B14" s="174"/>
      <c r="C14" s="185"/>
      <c r="D14" s="183"/>
      <c r="E14" s="113" t="s">
        <v>100</v>
      </c>
      <c r="F14" s="113" t="s">
        <v>51</v>
      </c>
      <c r="G14" s="14" t="s">
        <v>87</v>
      </c>
      <c r="H14" s="117"/>
      <c r="I14" s="25" t="s">
        <v>30</v>
      </c>
      <c r="J14" s="114" t="s">
        <v>24</v>
      </c>
      <c r="K14" s="114" t="s">
        <v>26</v>
      </c>
      <c r="L14" s="155">
        <v>44805</v>
      </c>
      <c r="M14" s="155">
        <v>44957</v>
      </c>
      <c r="N14" s="115">
        <v>0.8</v>
      </c>
      <c r="O14" s="43">
        <f t="shared" si="2"/>
        <v>360000000</v>
      </c>
      <c r="P14" s="43">
        <v>300000000</v>
      </c>
      <c r="Q14" s="116">
        <f t="shared" si="1"/>
        <v>60000000</v>
      </c>
      <c r="R14" s="130" t="s">
        <v>10</v>
      </c>
    </row>
    <row r="15" spans="2:25" ht="30.75" thickBot="1" x14ac:dyDescent="0.35">
      <c r="B15" s="174"/>
      <c r="C15" s="186"/>
      <c r="D15" s="184"/>
      <c r="E15" s="144" t="s">
        <v>100</v>
      </c>
      <c r="F15" s="106" t="s">
        <v>81</v>
      </c>
      <c r="G15" s="107" t="s">
        <v>80</v>
      </c>
      <c r="H15" s="131"/>
      <c r="I15" s="108" t="s">
        <v>30</v>
      </c>
      <c r="J15" s="109" t="s">
        <v>24</v>
      </c>
      <c r="K15" s="109" t="s">
        <v>25</v>
      </c>
      <c r="L15" s="160">
        <v>44866</v>
      </c>
      <c r="M15" s="160">
        <v>45245</v>
      </c>
      <c r="N15" s="110">
        <v>0.85</v>
      </c>
      <c r="O15" s="111">
        <f t="shared" si="2"/>
        <v>115000000</v>
      </c>
      <c r="P15" s="111">
        <v>100000000</v>
      </c>
      <c r="Q15" s="112">
        <f t="shared" ref="Q15" si="3">O15-P15</f>
        <v>15000000</v>
      </c>
      <c r="R15" s="132" t="s">
        <v>10</v>
      </c>
    </row>
    <row r="16" spans="2:25" ht="75.75" thickTop="1" x14ac:dyDescent="0.25">
      <c r="B16" s="174"/>
      <c r="C16" s="178" t="s">
        <v>33</v>
      </c>
      <c r="D16" s="181" t="s">
        <v>59</v>
      </c>
      <c r="E16" s="187" t="s">
        <v>100</v>
      </c>
      <c r="F16" s="21" t="s">
        <v>44</v>
      </c>
      <c r="G16" s="19" t="s">
        <v>73</v>
      </c>
      <c r="H16" s="19" t="s">
        <v>71</v>
      </c>
      <c r="I16" s="214" t="s">
        <v>30</v>
      </c>
      <c r="J16" s="216" t="s">
        <v>24</v>
      </c>
      <c r="K16" s="216" t="s">
        <v>25</v>
      </c>
      <c r="L16" s="218">
        <v>44743</v>
      </c>
      <c r="M16" s="219">
        <v>44985</v>
      </c>
      <c r="N16" s="47">
        <v>0.7</v>
      </c>
      <c r="O16" s="38">
        <f t="shared" si="2"/>
        <v>5200000000</v>
      </c>
      <c r="P16" s="38">
        <v>4000000000</v>
      </c>
      <c r="Q16" s="42">
        <f t="shared" si="1"/>
        <v>1200000000</v>
      </c>
      <c r="R16" s="229" t="s">
        <v>10</v>
      </c>
    </row>
    <row r="17" spans="2:18" ht="75" x14ac:dyDescent="0.25">
      <c r="B17" s="174"/>
      <c r="C17" s="179"/>
      <c r="D17" s="164"/>
      <c r="E17" s="188"/>
      <c r="F17" s="11" t="s">
        <v>46</v>
      </c>
      <c r="G17" s="14" t="s">
        <v>60</v>
      </c>
      <c r="H17" s="14" t="s">
        <v>72</v>
      </c>
      <c r="I17" s="215"/>
      <c r="J17" s="217"/>
      <c r="K17" s="217"/>
      <c r="L17" s="219"/>
      <c r="M17" s="226"/>
      <c r="N17" s="104">
        <v>0.7</v>
      </c>
      <c r="O17" s="53">
        <f t="shared" si="2"/>
        <v>3640000000</v>
      </c>
      <c r="P17" s="53">
        <v>2800000000</v>
      </c>
      <c r="Q17" s="54">
        <f t="shared" ref="Q17" si="4">O17-P17</f>
        <v>840000000</v>
      </c>
      <c r="R17" s="230"/>
    </row>
    <row r="18" spans="2:18" ht="75" x14ac:dyDescent="0.25">
      <c r="B18" s="174"/>
      <c r="C18" s="179"/>
      <c r="D18" s="164"/>
      <c r="E18" s="220" t="s">
        <v>100</v>
      </c>
      <c r="F18" s="69" t="s">
        <v>45</v>
      </c>
      <c r="G18" s="70" t="s">
        <v>17</v>
      </c>
      <c r="H18" s="70" t="s">
        <v>74</v>
      </c>
      <c r="I18" s="222" t="s">
        <v>30</v>
      </c>
      <c r="J18" s="223" t="s">
        <v>24</v>
      </c>
      <c r="K18" s="223" t="s">
        <v>26</v>
      </c>
      <c r="L18" s="225">
        <v>44743</v>
      </c>
      <c r="M18" s="219">
        <v>44837</v>
      </c>
      <c r="N18" s="104">
        <v>0.6</v>
      </c>
      <c r="O18" s="43">
        <f t="shared" si="2"/>
        <v>2100000000</v>
      </c>
      <c r="P18" s="43">
        <v>1500000000</v>
      </c>
      <c r="Q18" s="44">
        <f t="shared" si="1"/>
        <v>600000000</v>
      </c>
      <c r="R18" s="231" t="s">
        <v>10</v>
      </c>
    </row>
    <row r="19" spans="2:18" ht="45" x14ac:dyDescent="0.25">
      <c r="B19" s="174"/>
      <c r="C19" s="179"/>
      <c r="D19" s="164"/>
      <c r="E19" s="221"/>
      <c r="F19" s="71" t="s">
        <v>47</v>
      </c>
      <c r="G19" s="70" t="s">
        <v>18</v>
      </c>
      <c r="H19" s="70" t="s">
        <v>75</v>
      </c>
      <c r="I19" s="215"/>
      <c r="J19" s="224"/>
      <c r="K19" s="224"/>
      <c r="L19" s="226"/>
      <c r="M19" s="226"/>
      <c r="N19" s="104">
        <v>0.5</v>
      </c>
      <c r="O19" s="43">
        <f t="shared" si="2"/>
        <v>750000000</v>
      </c>
      <c r="P19" s="43">
        <v>500000000</v>
      </c>
      <c r="Q19" s="44">
        <f t="shared" ref="Q19" si="5">O19-P19</f>
        <v>250000000</v>
      </c>
      <c r="R19" s="230"/>
    </row>
    <row r="20" spans="2:18" ht="75" x14ac:dyDescent="0.25">
      <c r="B20" s="174"/>
      <c r="C20" s="179"/>
      <c r="D20" s="164"/>
      <c r="E20" s="227" t="s">
        <v>100</v>
      </c>
      <c r="F20" s="71" t="s">
        <v>45</v>
      </c>
      <c r="G20" s="70" t="s">
        <v>17</v>
      </c>
      <c r="H20" s="70" t="s">
        <v>74</v>
      </c>
      <c r="I20" s="222" t="s">
        <v>30</v>
      </c>
      <c r="J20" s="223" t="s">
        <v>24</v>
      </c>
      <c r="K20" s="223" t="s">
        <v>26</v>
      </c>
      <c r="L20" s="225">
        <v>44866</v>
      </c>
      <c r="M20" s="219">
        <v>44985</v>
      </c>
      <c r="N20" s="104">
        <v>0.6</v>
      </c>
      <c r="O20" s="43">
        <f t="shared" si="2"/>
        <v>1400000000</v>
      </c>
      <c r="P20" s="43">
        <v>1000000000</v>
      </c>
      <c r="Q20" s="44">
        <f t="shared" si="1"/>
        <v>400000000</v>
      </c>
      <c r="R20" s="231" t="s">
        <v>10</v>
      </c>
    </row>
    <row r="21" spans="2:18" ht="45.75" thickBot="1" x14ac:dyDescent="0.3">
      <c r="B21" s="174"/>
      <c r="C21" s="179"/>
      <c r="D21" s="164"/>
      <c r="E21" s="188"/>
      <c r="F21" s="72" t="s">
        <v>48</v>
      </c>
      <c r="G21" s="73" t="s">
        <v>18</v>
      </c>
      <c r="H21" s="73" t="s">
        <v>75</v>
      </c>
      <c r="I21" s="167"/>
      <c r="J21" s="182"/>
      <c r="K21" s="182"/>
      <c r="L21" s="228"/>
      <c r="M21" s="219"/>
      <c r="N21" s="105">
        <v>0.5</v>
      </c>
      <c r="O21" s="39">
        <f t="shared" si="2"/>
        <v>750000000</v>
      </c>
      <c r="P21" s="39">
        <v>500000000</v>
      </c>
      <c r="Q21" s="40">
        <f t="shared" ref="Q21:Q24" si="6">O21-P21</f>
        <v>250000000</v>
      </c>
      <c r="R21" s="232"/>
    </row>
    <row r="22" spans="2:18" ht="45.75" thickTop="1" x14ac:dyDescent="0.25">
      <c r="B22" s="174"/>
      <c r="C22" s="178" t="s">
        <v>34</v>
      </c>
      <c r="D22" s="181" t="s">
        <v>61</v>
      </c>
      <c r="E22" s="140" t="s">
        <v>100</v>
      </c>
      <c r="F22" s="83" t="s">
        <v>76</v>
      </c>
      <c r="G22" s="84" t="s">
        <v>82</v>
      </c>
      <c r="H22" s="84" t="s">
        <v>77</v>
      </c>
      <c r="I22" s="85" t="s">
        <v>30</v>
      </c>
      <c r="J22" s="86" t="s">
        <v>24</v>
      </c>
      <c r="K22" s="86" t="s">
        <v>25</v>
      </c>
      <c r="L22" s="161">
        <v>44864</v>
      </c>
      <c r="M22" s="156">
        <v>45230</v>
      </c>
      <c r="N22" s="87">
        <v>0.8</v>
      </c>
      <c r="O22" s="88">
        <f t="shared" si="2"/>
        <v>600000000</v>
      </c>
      <c r="P22" s="88">
        <v>500000000</v>
      </c>
      <c r="Q22" s="89">
        <f t="shared" si="6"/>
        <v>100000000</v>
      </c>
      <c r="R22" s="133" t="s">
        <v>10</v>
      </c>
    </row>
    <row r="23" spans="2:18" ht="45" x14ac:dyDescent="0.25">
      <c r="B23" s="174"/>
      <c r="C23" s="179"/>
      <c r="D23" s="164"/>
      <c r="E23" s="141" t="s">
        <v>100</v>
      </c>
      <c r="F23" s="90" t="s">
        <v>83</v>
      </c>
      <c r="G23" s="91" t="s">
        <v>84</v>
      </c>
      <c r="H23" s="92" t="s">
        <v>78</v>
      </c>
      <c r="I23" s="91" t="s">
        <v>30</v>
      </c>
      <c r="J23" s="93" t="s">
        <v>24</v>
      </c>
      <c r="K23" s="93" t="s">
        <v>25</v>
      </c>
      <c r="L23" s="162">
        <v>44743</v>
      </c>
      <c r="M23" s="162">
        <v>45230</v>
      </c>
      <c r="N23" s="94">
        <v>0.7</v>
      </c>
      <c r="O23" s="95">
        <f t="shared" si="2"/>
        <v>650000000</v>
      </c>
      <c r="P23" s="95">
        <v>500000000</v>
      </c>
      <c r="Q23" s="96">
        <f t="shared" si="6"/>
        <v>150000000</v>
      </c>
      <c r="R23" s="134" t="s">
        <v>10</v>
      </c>
    </row>
    <row r="24" spans="2:18" ht="60.75" thickBot="1" x14ac:dyDescent="0.3">
      <c r="B24" s="174"/>
      <c r="C24" s="177"/>
      <c r="D24" s="182"/>
      <c r="E24" s="72" t="s">
        <v>100</v>
      </c>
      <c r="F24" s="97" t="s">
        <v>86</v>
      </c>
      <c r="G24" s="98" t="s">
        <v>85</v>
      </c>
      <c r="H24" s="99" t="s">
        <v>79</v>
      </c>
      <c r="I24" s="100" t="s">
        <v>30</v>
      </c>
      <c r="J24" s="74" t="s">
        <v>24</v>
      </c>
      <c r="K24" s="74" t="s">
        <v>26</v>
      </c>
      <c r="L24" s="157">
        <v>44743</v>
      </c>
      <c r="M24" s="157">
        <v>44926</v>
      </c>
      <c r="N24" s="101">
        <v>0.5</v>
      </c>
      <c r="O24" s="102">
        <f t="shared" si="2"/>
        <v>750000000</v>
      </c>
      <c r="P24" s="102">
        <v>500000000</v>
      </c>
      <c r="Q24" s="103">
        <f t="shared" si="6"/>
        <v>250000000</v>
      </c>
      <c r="R24" s="135" t="s">
        <v>10</v>
      </c>
    </row>
    <row r="25" spans="2:18" ht="180.75" thickTop="1" x14ac:dyDescent="0.25">
      <c r="B25" s="174"/>
      <c r="C25" s="179" t="s">
        <v>104</v>
      </c>
      <c r="D25" s="164" t="s">
        <v>107</v>
      </c>
      <c r="E25" s="142" t="s">
        <v>100</v>
      </c>
      <c r="F25" s="12" t="s">
        <v>50</v>
      </c>
      <c r="G25" s="15" t="s">
        <v>62</v>
      </c>
      <c r="H25" s="35" t="s">
        <v>21</v>
      </c>
      <c r="I25" s="124" t="s">
        <v>97</v>
      </c>
      <c r="J25" s="28" t="s">
        <v>24</v>
      </c>
      <c r="K25" s="28" t="s">
        <v>25</v>
      </c>
      <c r="L25" s="156">
        <v>44743</v>
      </c>
      <c r="M25" s="161">
        <v>45138</v>
      </c>
      <c r="N25" s="50">
        <v>0.6</v>
      </c>
      <c r="O25" s="51">
        <f t="shared" si="2"/>
        <v>3640000000</v>
      </c>
      <c r="P25" s="51">
        <v>2600000000</v>
      </c>
      <c r="Q25" s="52">
        <f t="shared" si="1"/>
        <v>1040000000</v>
      </c>
      <c r="R25" s="120" t="s">
        <v>10</v>
      </c>
    </row>
    <row r="26" spans="2:18" ht="165" x14ac:dyDescent="0.25">
      <c r="B26" s="174"/>
      <c r="C26" s="179"/>
      <c r="D26" s="164"/>
      <c r="E26" s="142" t="s">
        <v>100</v>
      </c>
      <c r="F26" s="12" t="s">
        <v>98</v>
      </c>
      <c r="G26" s="125" t="s">
        <v>99</v>
      </c>
      <c r="H26" s="126" t="s">
        <v>21</v>
      </c>
      <c r="I26" s="124" t="s">
        <v>30</v>
      </c>
      <c r="J26" s="127" t="s">
        <v>24</v>
      </c>
      <c r="K26" s="127" t="s">
        <v>25</v>
      </c>
      <c r="L26" s="162">
        <v>44743</v>
      </c>
      <c r="M26" s="162">
        <v>45138</v>
      </c>
      <c r="N26" s="128">
        <v>0.82350000000000001</v>
      </c>
      <c r="O26" s="51">
        <f t="shared" si="2"/>
        <v>117650000</v>
      </c>
      <c r="P26" s="119">
        <v>100000000</v>
      </c>
      <c r="Q26" s="129">
        <f t="shared" si="1"/>
        <v>17650000</v>
      </c>
      <c r="R26" s="136" t="s">
        <v>10</v>
      </c>
    </row>
    <row r="27" spans="2:18" ht="60.75" thickBot="1" x14ac:dyDescent="0.3">
      <c r="B27" s="175"/>
      <c r="C27" s="180"/>
      <c r="D27" s="165"/>
      <c r="E27" s="143" t="s">
        <v>100</v>
      </c>
      <c r="F27" s="68" t="s">
        <v>49</v>
      </c>
      <c r="G27" s="75" t="s">
        <v>63</v>
      </c>
      <c r="H27" s="76"/>
      <c r="I27" s="77" t="s">
        <v>30</v>
      </c>
      <c r="J27" s="78" t="s">
        <v>24</v>
      </c>
      <c r="K27" s="78" t="s">
        <v>26</v>
      </c>
      <c r="L27" s="163">
        <v>44743</v>
      </c>
      <c r="M27" s="163">
        <v>44849</v>
      </c>
      <c r="N27" s="79">
        <v>0.85</v>
      </c>
      <c r="O27" s="80">
        <f t="shared" si="2"/>
        <v>1725000000</v>
      </c>
      <c r="P27" s="80">
        <v>1500000000</v>
      </c>
      <c r="Q27" s="81">
        <f t="shared" si="1"/>
        <v>225000000</v>
      </c>
      <c r="R27" s="82" t="s">
        <v>10</v>
      </c>
    </row>
    <row r="28" spans="2:18" x14ac:dyDescent="0.25"/>
    <row r="29" spans="2:18" x14ac:dyDescent="0.25">
      <c r="B29" s="41" t="s">
        <v>103</v>
      </c>
    </row>
    <row r="30" spans="2:18" x14ac:dyDescent="0.25">
      <c r="B30" s="41" t="s">
        <v>101</v>
      </c>
    </row>
    <row r="31" spans="2:18" x14ac:dyDescent="0.25"/>
  </sheetData>
  <sortState xmlns:xlrd2="http://schemas.microsoft.com/office/spreadsheetml/2017/richdata2" ref="B6:R24">
    <sortCondition ref="D6:D24"/>
  </sortState>
  <mergeCells count="50">
    <mergeCell ref="R16:R17"/>
    <mergeCell ref="R18:R19"/>
    <mergeCell ref="R20:R21"/>
    <mergeCell ref="M20:M21"/>
    <mergeCell ref="M16:M17"/>
    <mergeCell ref="M18:M19"/>
    <mergeCell ref="E20:E21"/>
    <mergeCell ref="I20:I21"/>
    <mergeCell ref="J20:J21"/>
    <mergeCell ref="K20:K21"/>
    <mergeCell ref="L20:L21"/>
    <mergeCell ref="I16:I17"/>
    <mergeCell ref="J16:J17"/>
    <mergeCell ref="K16:K17"/>
    <mergeCell ref="L16:L17"/>
    <mergeCell ref="E18:E19"/>
    <mergeCell ref="I18:I19"/>
    <mergeCell ref="J18:J19"/>
    <mergeCell ref="K18:K19"/>
    <mergeCell ref="L18:L19"/>
    <mergeCell ref="B2:R2"/>
    <mergeCell ref="B4:B5"/>
    <mergeCell ref="K3:R3"/>
    <mergeCell ref="I4:I5"/>
    <mergeCell ref="J4:J5"/>
    <mergeCell ref="K4:K5"/>
    <mergeCell ref="L4:L5"/>
    <mergeCell ref="M4:M5"/>
    <mergeCell ref="O4:Q4"/>
    <mergeCell ref="R4:R5"/>
    <mergeCell ref="E4:E5"/>
    <mergeCell ref="H4:H5"/>
    <mergeCell ref="F4:G4"/>
    <mergeCell ref="F3:J3"/>
    <mergeCell ref="D25:D27"/>
    <mergeCell ref="D6:D7"/>
    <mergeCell ref="B3:E3"/>
    <mergeCell ref="C4:D4"/>
    <mergeCell ref="B6:B27"/>
    <mergeCell ref="C6:C7"/>
    <mergeCell ref="C8:C9"/>
    <mergeCell ref="C16:C21"/>
    <mergeCell ref="C22:C24"/>
    <mergeCell ref="C25:C27"/>
    <mergeCell ref="D8:D9"/>
    <mergeCell ref="D10:D15"/>
    <mergeCell ref="C10:C15"/>
    <mergeCell ref="D16:D21"/>
    <mergeCell ref="D22:D24"/>
    <mergeCell ref="E16:E17"/>
  </mergeCells>
  <dataValidations count="1">
    <dataValidation type="whole" operator="greaterThanOrEqual" allowBlank="1" showInputMessage="1" showErrorMessage="1" sqref="P6:P19 P22:P27 T26 O6:O27" xr:uid="{00000000-0002-0000-0000-000000000000}">
      <formula1>0</formula1>
    </dataValidation>
  </dataValidations>
  <pageMargins left="0.25" right="0.25" top="0.75" bottom="0.75" header="0.3" footer="0.3"/>
  <pageSetup paperSize="8" scale="70" fitToHeight="0" orientation="landscape" r:id="rId1"/>
  <rowBreaks count="1" manualBreakCount="1">
    <brk id="21" min="1" max="18" man="1"/>
  </rowBreaks>
  <colBreaks count="1" manualBreakCount="1">
    <brk id="18" max="1048575" man="1"/>
  </colBreaks>
  <ignoredErrors>
    <ignoredError sqref="F27 F16 F18 F20 F6:F9 F25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Harmonogram2022</vt:lpstr>
      <vt:lpstr>Harmonogram2022!Názvy_tisku</vt:lpstr>
      <vt:lpstr>Harmonogram2022!Oblast_tisku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Paly Daniel</dc:creator>
  <cp:lastModifiedBy>Martina Vrbová</cp:lastModifiedBy>
  <cp:lastPrinted>2022-03-31T11:30:26Z</cp:lastPrinted>
  <dcterms:created xsi:type="dcterms:W3CDTF">2016-08-30T13:12:28Z</dcterms:created>
  <dcterms:modified xsi:type="dcterms:W3CDTF">2022-04-11T14:43:07Z</dcterms:modified>
</cp:coreProperties>
</file>